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Y:\GK\"/>
    </mc:Choice>
  </mc:AlternateContent>
  <xr:revisionPtr revIDLastSave="0" documentId="13_ncr:1_{0A4587C9-78E5-4F39-91F4-DC008928AE68}" xr6:coauthVersionLast="47" xr6:coauthVersionMax="47" xr10:uidLastSave="{00000000-0000-0000-0000-000000000000}"/>
  <bookViews>
    <workbookView xWindow="-110" yWindow="-110" windowWidth="19420" windowHeight="10420" xr2:uid="{325E06B3-BCD3-46A9-A87E-554D015A1428}"/>
  </bookViews>
  <sheets>
    <sheet name="Einfacher Rechner" sheetId="1" r:id="rId1"/>
  </sheets>
  <definedNames>
    <definedName name="Nein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" i="1" l="1"/>
  <c r="D5" i="1" s="1"/>
  <c r="D8" i="1"/>
  <c r="F8" i="1"/>
  <c r="F5" i="1"/>
  <c r="G8" i="1" l="1"/>
  <c r="H8" i="1" s="1"/>
  <c r="G5" i="1"/>
  <c r="H5" i="1" s="1"/>
</calcChain>
</file>

<file path=xl/sharedStrings.xml><?xml version="1.0" encoding="utf-8"?>
<sst xmlns="http://schemas.openxmlformats.org/spreadsheetml/2006/main" count="24" uniqueCount="20">
  <si>
    <t>Anspruchsgruppe 1</t>
  </si>
  <si>
    <t>Anspruchsgruppe 2</t>
  </si>
  <si>
    <t>Verbrauch (kWh)</t>
  </si>
  <si>
    <t>Entlastungskontingent (kWh)</t>
  </si>
  <si>
    <t>nicht relevant</t>
  </si>
  <si>
    <t>badenova Preisbremsen-Rechner Gas</t>
  </si>
  <si>
    <t>Arbeitspreis (brutto/integriert) (ct/kWh)**</t>
  </si>
  <si>
    <t xml:space="preserve"> Arbeitspreis (netto/reine Energie) (ct/kWh)*</t>
  </si>
  <si>
    <t>**  brutto/integriert bedeutet inklusive sämtlicher Abgaben, Umlagen und Steuern. Dieser für die Anspruchsgruppe 1 notwendige Arbeitspreis wird gebildet aus Ihrem vertraglich vereinbarten Arbeitspreis (netto/reine Energie) zuzüglich sämtlicher verbrauchsabhängiger Abgaben, Umlagen und Steuern. Für diesen Preisrechner wurden beispielhaft 3,7 ct/kWh angesetzt die zusammen mit der Mehrwertsteuer auf den vertraglichen Arbeitspreis addiert werden . Je nach Netzbetreiber und PLZ-Gebiet können die Werte abweichen (insbesondere für rLM Abnahmestellen) und sich im Zeitraum der Preisbremsen auch verändern.</t>
  </si>
  <si>
    <t>Arbeitspreis (netto/reine Energie) (ct/kWh)*</t>
  </si>
  <si>
    <t>Preisdeckel    
 (brutto/integriert)   
 ct/kWh</t>
  </si>
  <si>
    <t>Preisdeckel 
 (netto/reine Energie)   
 ct/kWh</t>
  </si>
  <si>
    <t>Differenz Preisdeckel vs. Arbeitspreis (brutto/integriert) (ct/kWh )</t>
  </si>
  <si>
    <t>Differenz Preisdeckel vs. Arbeitspreis (netto/reine Energie) 
 (ct/kWh)</t>
  </si>
  <si>
    <t>* netto/reine Energie bedeutet exklusive sämtlicher Abgaben, Umlagen und Steuern. Dies ist Ihr vertraglich vereinbarter Preis.</t>
  </si>
  <si>
    <t>Jährliche Entlastung
 (brutto)***</t>
  </si>
  <si>
    <t>Monatliche Entlastung (brutto)***</t>
  </si>
  <si>
    <t>*** Die Entlastung nach EWPBG stellt umsatzsteuerlich ein "Entgelt von dritter Seite" dar und ist stets als Brutto-Betrag anzusehen.</t>
  </si>
  <si>
    <t>Jährliche Entlastung (brutto)***</t>
  </si>
  <si>
    <r>
      <rPr>
        <b/>
        <sz val="10"/>
        <color theme="1"/>
        <rFont val="Calibri"/>
        <family val="2"/>
        <scheme val="minor"/>
      </rPr>
      <t xml:space="preserve">Vorgehensweise: </t>
    </r>
    <r>
      <rPr>
        <sz val="10"/>
        <color theme="1"/>
        <rFont val="Calibri"/>
        <family val="2"/>
        <scheme val="minor"/>
      </rPr>
      <t xml:space="preserve">Geben Sie Ihren historischen Verbrauch und Ihren aktuellen Vertragspreis in die rot markierten Felder. Trennen Sie hierzu bitte Ihren Verbrauch auf die Anspruchsgruppe 1 (Abnahmestellen unter 1.500.000 kWh und Sonderberechtigte Abnahmestellen) und Anspruchsgruppe 2 (Abnahmestellen über 1.500.000 kWh und Krankenhäuser) auf. 
Das Ergebnis dieses Preisbremsen-Rechners ist eine ungefähre Prognose ohne Gewähr, da der tatsächlich herangezogene Verbrauch (SLP: Jahresverbrauchsprognose, RLM: gemessener Verbrauch in 2021) abweichen kann und auch Preisbestandteile abweichen können bzw. sich auch im Zeitraum der Preisbremsen verändern können.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</si>
</sst>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4" borderId="0" xfId="0" applyFill="1"/>
    <xf numFmtId="1" fontId="0" fillId="4" borderId="0" xfId="0" applyNumberFormat="1" applyFill="1"/>
    <xf numFmtId="3" fontId="1" fillId="4" borderId="0" xfId="0" applyNumberFormat="1" applyFont="1" applyFill="1" applyBorder="1" applyAlignment="1">
      <alignment horizontal="center"/>
    </xf>
    <xf numFmtId="164" fontId="1" fillId="4" borderId="0" xfId="0" applyNumberFormat="1" applyFont="1" applyFill="1" applyBorder="1" applyAlignment="1">
      <alignment horizontal="center"/>
    </xf>
    <xf numFmtId="164" fontId="0" fillId="4" borderId="0" xfId="0" applyNumberFormat="1" applyFill="1"/>
    <xf numFmtId="0" fontId="2" fillId="0" borderId="5" xfId="0" applyFont="1" applyBorder="1" applyAlignment="1" applyProtection="1">
      <alignment horizontal="center" wrapText="1"/>
      <protection hidden="1"/>
    </xf>
    <xf numFmtId="0" fontId="2" fillId="0" borderId="1" xfId="0" applyFont="1" applyBorder="1" applyAlignment="1" applyProtection="1">
      <alignment horizontal="center" wrapText="1"/>
      <protection hidden="1"/>
    </xf>
    <xf numFmtId="0" fontId="2" fillId="0" borderId="6" xfId="0" applyFont="1" applyBorder="1" applyAlignment="1" applyProtection="1">
      <alignment horizontal="center" wrapText="1"/>
      <protection hidden="1"/>
    </xf>
    <xf numFmtId="0" fontId="1" fillId="0" borderId="13" xfId="0" applyFont="1" applyBorder="1" applyAlignment="1" applyProtection="1">
      <alignment horizontal="center" vertical="center"/>
      <protection hidden="1"/>
    </xf>
    <xf numFmtId="0" fontId="1" fillId="3" borderId="14" xfId="0" applyFont="1" applyFill="1" applyBorder="1" applyAlignment="1" applyProtection="1">
      <alignment horizontal="center" vertical="center" wrapText="1"/>
      <protection locked="0" hidden="1"/>
    </xf>
    <xf numFmtId="2" fontId="1" fillId="0" borderId="14" xfId="0" applyNumberFormat="1" applyFont="1" applyBorder="1" applyAlignment="1" applyProtection="1">
      <alignment horizontal="center" vertical="center"/>
      <protection hidden="1"/>
    </xf>
    <xf numFmtId="3" fontId="1" fillId="3" borderId="14" xfId="0" applyNumberFormat="1" applyFont="1" applyFill="1" applyBorder="1" applyAlignment="1" applyProtection="1">
      <alignment horizontal="center" vertical="center"/>
      <protection locked="0" hidden="1"/>
    </xf>
    <xf numFmtId="3" fontId="1" fillId="0" borderId="14" xfId="0" applyNumberFormat="1" applyFont="1" applyBorder="1" applyAlignment="1" applyProtection="1">
      <alignment horizontal="center" vertical="center"/>
      <protection hidden="1"/>
    </xf>
    <xf numFmtId="164" fontId="1" fillId="0" borderId="14" xfId="0" applyNumberFormat="1" applyFont="1" applyBorder="1" applyAlignment="1" applyProtection="1">
      <alignment horizontal="center" vertical="center"/>
      <protection hidden="1"/>
    </xf>
    <xf numFmtId="164" fontId="1" fillId="0" borderId="15" xfId="0" applyNumberFormat="1" applyFont="1" applyBorder="1" applyAlignment="1" applyProtection="1">
      <alignment horizontal="center" vertical="center"/>
      <protection hidden="1"/>
    </xf>
    <xf numFmtId="0" fontId="1" fillId="0" borderId="19" xfId="0" applyFont="1" applyBorder="1" applyAlignment="1" applyProtection="1">
      <alignment horizontal="center" vertical="center"/>
      <protection hidden="1"/>
    </xf>
    <xf numFmtId="0" fontId="1" fillId="3" borderId="20" xfId="0" applyFont="1" applyFill="1" applyBorder="1" applyAlignment="1" applyProtection="1">
      <alignment horizontal="center" vertical="center"/>
      <protection locked="0" hidden="1"/>
    </xf>
    <xf numFmtId="0" fontId="6" fillId="0" borderId="20" xfId="0" applyFont="1" applyBorder="1" applyAlignment="1" applyProtection="1">
      <alignment horizontal="center" vertical="center"/>
      <protection hidden="1"/>
    </xf>
    <xf numFmtId="2" fontId="1" fillId="0" borderId="20" xfId="0" applyNumberFormat="1" applyFont="1" applyBorder="1" applyAlignment="1" applyProtection="1">
      <alignment horizontal="center" vertical="center"/>
      <protection hidden="1"/>
    </xf>
    <xf numFmtId="3" fontId="1" fillId="3" borderId="20" xfId="0" applyNumberFormat="1" applyFont="1" applyFill="1" applyBorder="1" applyAlignment="1" applyProtection="1">
      <alignment horizontal="center" vertical="center"/>
      <protection locked="0" hidden="1"/>
    </xf>
    <xf numFmtId="3" fontId="1" fillId="0" borderId="20" xfId="0" applyNumberFormat="1" applyFont="1" applyBorder="1" applyAlignment="1" applyProtection="1">
      <alignment horizontal="center" vertical="center"/>
      <protection hidden="1"/>
    </xf>
    <xf numFmtId="164" fontId="1" fillId="0" borderId="20" xfId="0" applyNumberFormat="1" applyFont="1" applyBorder="1" applyAlignment="1" applyProtection="1">
      <alignment horizontal="center" vertical="center"/>
      <protection hidden="1"/>
    </xf>
    <xf numFmtId="164" fontId="1" fillId="0" borderId="21" xfId="0" applyNumberFormat="1" applyFont="1" applyBorder="1" applyAlignment="1" applyProtection="1">
      <alignment horizontal="center" vertical="center"/>
      <protection hidden="1"/>
    </xf>
    <xf numFmtId="0" fontId="4" fillId="4" borderId="0" xfId="0" applyFont="1" applyFill="1" applyBorder="1" applyAlignment="1">
      <alignment horizontal="left" wrapText="1"/>
    </xf>
    <xf numFmtId="0" fontId="5" fillId="2" borderId="7" xfId="0" applyFont="1" applyFill="1" applyBorder="1" applyAlignment="1" applyProtection="1">
      <alignment horizontal="center" vertical="center"/>
      <protection hidden="1"/>
    </xf>
    <xf numFmtId="0" fontId="5" fillId="2" borderId="8" xfId="0" applyFont="1" applyFill="1" applyBorder="1" applyAlignment="1" applyProtection="1">
      <alignment horizontal="center" vertical="center"/>
      <protection hidden="1"/>
    </xf>
    <xf numFmtId="0" fontId="5" fillId="2" borderId="9" xfId="0" applyFont="1" applyFill="1" applyBorder="1" applyAlignment="1" applyProtection="1">
      <alignment horizontal="center" vertical="center"/>
      <protection hidden="1"/>
    </xf>
    <xf numFmtId="0" fontId="5" fillId="2" borderId="17" xfId="0" applyFont="1" applyFill="1" applyBorder="1" applyAlignment="1" applyProtection="1">
      <alignment horizontal="center" vertical="center"/>
      <protection hidden="1"/>
    </xf>
    <xf numFmtId="0" fontId="5" fillId="2" borderId="16" xfId="0" applyFont="1" applyFill="1" applyBorder="1" applyAlignment="1" applyProtection="1">
      <alignment horizontal="center" vertical="center"/>
      <protection hidden="1"/>
    </xf>
    <xf numFmtId="0" fontId="5" fillId="2" borderId="18" xfId="0" applyFont="1" applyFill="1" applyBorder="1" applyAlignment="1" applyProtection="1">
      <alignment horizontal="center" vertical="center"/>
      <protection hidden="1"/>
    </xf>
    <xf numFmtId="0" fontId="1" fillId="0" borderId="2" xfId="0" applyFont="1" applyBorder="1" applyAlignment="1" applyProtection="1">
      <alignment horizontal="left" wrapText="1"/>
      <protection hidden="1"/>
    </xf>
    <xf numFmtId="0" fontId="0" fillId="0" borderId="3" xfId="0" applyBorder="1" applyAlignment="1" applyProtection="1">
      <alignment horizontal="left"/>
      <protection hidden="1"/>
    </xf>
    <xf numFmtId="0" fontId="0" fillId="0" borderId="4" xfId="0" applyBorder="1" applyAlignment="1" applyProtection="1">
      <alignment horizontal="left"/>
      <protection hidden="1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473614</xdr:colOff>
      <xdr:row>0</xdr:row>
      <xdr:rowOff>0</xdr:rowOff>
    </xdr:from>
    <xdr:to>
      <xdr:col>7</xdr:col>
      <xdr:colOff>1307547</xdr:colOff>
      <xdr:row>0</xdr:row>
      <xdr:rowOff>1269972</xdr:rowOff>
    </xdr:to>
    <xdr:pic>
      <xdr:nvPicPr>
        <xdr:cNvPr id="2" name="Grafik 1" descr="badenova Logos">
          <a:extLst>
            <a:ext uri="{FF2B5EF4-FFF2-40B4-BE49-F238E27FC236}">
              <a16:creationId xmlns:a16="http://schemas.microsoft.com/office/drawing/2014/main" id="{F5F2B65D-8860-FA30-C82A-B15EEBE09D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27089" y="0"/>
          <a:ext cx="2288635" cy="12699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394126-6A9D-4FFF-8473-D3DCAC60ED73}">
  <dimension ref="A1:K24"/>
  <sheetViews>
    <sheetView tabSelected="1" zoomScaleNormal="100" workbookViewId="0">
      <selection activeCell="E5" sqref="E5"/>
    </sheetView>
  </sheetViews>
  <sheetFormatPr baseColWidth="10" defaultColWidth="11.453125" defaultRowHeight="14.5" x14ac:dyDescent="0.35"/>
  <cols>
    <col min="1" max="1" width="23.1796875" style="1" customWidth="1"/>
    <col min="2" max="2" width="18.1796875" style="1" customWidth="1"/>
    <col min="3" max="3" width="16.81640625" style="1" customWidth="1"/>
    <col min="4" max="4" width="27.81640625" style="1" customWidth="1"/>
    <col min="5" max="6" width="21.26953125" style="1" customWidth="1"/>
    <col min="7" max="7" width="20.81640625" style="1" customWidth="1"/>
    <col min="8" max="8" width="21.26953125" style="1" customWidth="1"/>
    <col min="9" max="9" width="13.54296875" style="1" customWidth="1"/>
    <col min="10" max="10" width="17.54296875" style="1" customWidth="1"/>
    <col min="11" max="16384" width="11.453125" style="1"/>
  </cols>
  <sheetData>
    <row r="1" spans="1:11" ht="102.65" customHeight="1" thickBot="1" x14ac:dyDescent="0.4">
      <c r="A1" s="34" t="s">
        <v>5</v>
      </c>
      <c r="B1" s="35"/>
      <c r="C1" s="35"/>
      <c r="D1" s="35"/>
      <c r="E1" s="35"/>
      <c r="F1" s="35"/>
      <c r="G1" s="35"/>
      <c r="H1" s="36"/>
    </row>
    <row r="2" spans="1:11" ht="54" customHeight="1" thickBot="1" x14ac:dyDescent="0.4">
      <c r="A2" s="31" t="s">
        <v>19</v>
      </c>
      <c r="B2" s="32"/>
      <c r="C2" s="32"/>
      <c r="D2" s="32"/>
      <c r="E2" s="32"/>
      <c r="F2" s="32"/>
      <c r="G2" s="32"/>
      <c r="H2" s="33"/>
    </row>
    <row r="3" spans="1:11" ht="29.15" customHeight="1" x14ac:dyDescent="0.35">
      <c r="A3" s="25" t="s">
        <v>0</v>
      </c>
      <c r="B3" s="26"/>
      <c r="C3" s="26"/>
      <c r="D3" s="26"/>
      <c r="E3" s="26"/>
      <c r="F3" s="26"/>
      <c r="G3" s="26"/>
      <c r="H3" s="27"/>
    </row>
    <row r="4" spans="1:11" ht="51" customHeight="1" x14ac:dyDescent="0.35">
      <c r="A4" s="6" t="s">
        <v>10</v>
      </c>
      <c r="B4" s="7" t="s">
        <v>7</v>
      </c>
      <c r="C4" s="7" t="s">
        <v>6</v>
      </c>
      <c r="D4" s="7" t="s">
        <v>12</v>
      </c>
      <c r="E4" s="7" t="s">
        <v>2</v>
      </c>
      <c r="F4" s="7" t="s">
        <v>3</v>
      </c>
      <c r="G4" s="7" t="s">
        <v>18</v>
      </c>
      <c r="H4" s="8" t="s">
        <v>16</v>
      </c>
    </row>
    <row r="5" spans="1:11" ht="29.5" customHeight="1" x14ac:dyDescent="0.35">
      <c r="A5" s="9">
        <v>12</v>
      </c>
      <c r="B5" s="10">
        <v>10</v>
      </c>
      <c r="C5" s="11">
        <f>IF(B5=0,0,(SUM(3.7)+B5))*1.07</f>
        <v>14.659000000000001</v>
      </c>
      <c r="D5" s="11">
        <f>IF(B5=0,0,C5-12)</f>
        <v>2.6590000000000007</v>
      </c>
      <c r="E5" s="12">
        <v>1000</v>
      </c>
      <c r="F5" s="13">
        <f>E5*0.8</f>
        <v>800</v>
      </c>
      <c r="G5" s="14">
        <f>IF(D5&lt;0,"Arbeitspreis &lt; Preisdeckel",(F5*D5)/100)</f>
        <v>21.272000000000006</v>
      </c>
      <c r="H5" s="15">
        <f>IF(D5&lt;0,"Arbeitspreis &lt; Preisdeckel",G5/12)</f>
        <v>1.7726666666666671</v>
      </c>
    </row>
    <row r="6" spans="1:11" ht="27.65" customHeight="1" x14ac:dyDescent="0.35">
      <c r="A6" s="28" t="s">
        <v>1</v>
      </c>
      <c r="B6" s="29"/>
      <c r="C6" s="29"/>
      <c r="D6" s="29"/>
      <c r="E6" s="29"/>
      <c r="F6" s="29"/>
      <c r="G6" s="29"/>
      <c r="H6" s="30"/>
    </row>
    <row r="7" spans="1:11" ht="49" customHeight="1" x14ac:dyDescent="0.35">
      <c r="A7" s="6" t="s">
        <v>11</v>
      </c>
      <c r="B7" s="7" t="s">
        <v>9</v>
      </c>
      <c r="C7" s="7" t="s">
        <v>6</v>
      </c>
      <c r="D7" s="7" t="s">
        <v>13</v>
      </c>
      <c r="E7" s="7" t="s">
        <v>2</v>
      </c>
      <c r="F7" s="7" t="s">
        <v>3</v>
      </c>
      <c r="G7" s="7" t="s">
        <v>15</v>
      </c>
      <c r="H7" s="8" t="s">
        <v>16</v>
      </c>
    </row>
    <row r="8" spans="1:11" ht="27.65" customHeight="1" thickBot="1" x14ac:dyDescent="0.4">
      <c r="A8" s="16">
        <v>7</v>
      </c>
      <c r="B8" s="17">
        <v>10</v>
      </c>
      <c r="C8" s="18" t="s">
        <v>4</v>
      </c>
      <c r="D8" s="19">
        <f>IF(B8=0,0,B8-7)</f>
        <v>3</v>
      </c>
      <c r="E8" s="20">
        <v>1000</v>
      </c>
      <c r="F8" s="21">
        <f>E8*0.7</f>
        <v>700</v>
      </c>
      <c r="G8" s="22">
        <f>IF(D8&lt;0,"Arbeitspreis &lt; Preisdeckel",(F8*D8)/100)</f>
        <v>21</v>
      </c>
      <c r="H8" s="23">
        <f>IF(D8&lt;0,"Arbeitspreis &lt; Preisdeckel",G8/12)</f>
        <v>1.75</v>
      </c>
    </row>
    <row r="9" spans="1:11" ht="12" customHeight="1" x14ac:dyDescent="0.35">
      <c r="A9" s="24"/>
      <c r="B9" s="24"/>
      <c r="C9" s="24"/>
      <c r="D9" s="24"/>
      <c r="E9" s="24"/>
      <c r="F9" s="3"/>
      <c r="G9" s="4"/>
      <c r="H9" s="4"/>
    </row>
    <row r="10" spans="1:11" x14ac:dyDescent="0.35">
      <c r="A10" s="24" t="s">
        <v>14</v>
      </c>
      <c r="B10" s="24"/>
      <c r="C10" s="24"/>
      <c r="D10" s="24"/>
      <c r="E10" s="24"/>
      <c r="F10" s="3"/>
      <c r="G10" s="4"/>
      <c r="H10" s="4"/>
    </row>
    <row r="11" spans="1:11" ht="44.15" customHeight="1" x14ac:dyDescent="0.35">
      <c r="A11" s="24" t="s">
        <v>8</v>
      </c>
      <c r="B11" s="24"/>
      <c r="C11" s="24"/>
      <c r="D11" s="24"/>
      <c r="E11" s="24"/>
    </row>
    <row r="12" spans="1:11" ht="14" customHeight="1" x14ac:dyDescent="0.35">
      <c r="A12" s="24" t="s">
        <v>17</v>
      </c>
      <c r="B12" s="24"/>
      <c r="C12" s="24"/>
      <c r="D12" s="24"/>
      <c r="E12" s="24"/>
    </row>
    <row r="16" spans="1:11" x14ac:dyDescent="0.35">
      <c r="H16" s="5"/>
      <c r="K16" s="2"/>
    </row>
    <row r="24" spans="6:6" x14ac:dyDescent="0.35">
      <c r="F24"/>
    </row>
  </sheetData>
  <sheetProtection algorithmName="SHA-512" hashValue="5iaeIs1KiknSVd10dLx2zFIbuf9So7nU54APgNTffSV2/5jnqBzRcKEYV1ZkmaLQupEapIUGfDvNrKohw3AByw==" saltValue="8OD89pRykUotSdxBLgt9Wg==" spinCount="100000" sheet="1" objects="1" scenarios="1"/>
  <mergeCells count="8">
    <mergeCell ref="A12:E12"/>
    <mergeCell ref="A3:H3"/>
    <mergeCell ref="A6:H6"/>
    <mergeCell ref="A2:H2"/>
    <mergeCell ref="A1:H1"/>
    <mergeCell ref="A11:E11"/>
    <mergeCell ref="A9:E9"/>
    <mergeCell ref="A10:E10"/>
  </mergeCells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Einfacher Rechner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Beckmann Dennis</dc:creator>
  <cp:lastModifiedBy>Fechti Julia</cp:lastModifiedBy>
  <dcterms:created xsi:type="dcterms:W3CDTF">2023-02-19T21:15:31Z</dcterms:created>
  <dcterms:modified xsi:type="dcterms:W3CDTF">2023-03-20T09:32:10Z</dcterms:modified>
</cp:coreProperties>
</file>